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130" windowWidth="17410" windowHeight="11578" activeTab="2"/>
  </bookViews>
  <sheets>
    <sheet name="District" sheetId="1" r:id="rId1"/>
    <sheet name="協會" sheetId="2" r:id="rId2"/>
    <sheet name="HQ" sheetId="3" r:id="rId3"/>
  </sheets>
  <definedNames/>
  <calcPr fullCalcOnLoad="1"/>
</workbook>
</file>

<file path=xl/sharedStrings.xml><?xml version="1.0" encoding="utf-8"?>
<sst xmlns="http://schemas.openxmlformats.org/spreadsheetml/2006/main" count="170" uniqueCount="137">
  <si>
    <t>voucher No.</t>
  </si>
  <si>
    <t>pay date</t>
  </si>
  <si>
    <t>payee</t>
  </si>
  <si>
    <t>NT$</t>
  </si>
  <si>
    <t>US$</t>
  </si>
  <si>
    <t>Description</t>
  </si>
  <si>
    <t>Budget Item</t>
  </si>
  <si>
    <t>Allocation</t>
  </si>
  <si>
    <t>A/C NT$</t>
  </si>
  <si>
    <t>9/7 2004</t>
  </si>
  <si>
    <t>Ron Chen</t>
  </si>
  <si>
    <t>Excom stamp</t>
  </si>
  <si>
    <t>E1</t>
  </si>
  <si>
    <t>D officer's name cards</t>
  </si>
  <si>
    <t>A5</t>
  </si>
  <si>
    <t>Balance of July 1 2004</t>
  </si>
  <si>
    <t>postage</t>
  </si>
  <si>
    <t>E3</t>
  </si>
  <si>
    <t>D officer's balllot copier</t>
  </si>
  <si>
    <t>D1</t>
  </si>
  <si>
    <t xml:space="preserve">printing for instollation ceremony </t>
  </si>
  <si>
    <t>C3</t>
  </si>
  <si>
    <t>Doris Liu</t>
  </si>
  <si>
    <t>copier of officer training</t>
  </si>
  <si>
    <t>C2</t>
  </si>
  <si>
    <t>C2</t>
  </si>
  <si>
    <t>D3</t>
  </si>
  <si>
    <t>room rental for officer training</t>
  </si>
  <si>
    <t>9/15 2004</t>
  </si>
  <si>
    <t>Ron Chen</t>
  </si>
  <si>
    <t>business card postage</t>
  </si>
  <si>
    <t>District</t>
  </si>
  <si>
    <t>business card for District leaders</t>
  </si>
  <si>
    <t>Ron Chen</t>
  </si>
  <si>
    <t>11/15 2004</t>
  </si>
  <si>
    <t>Bright Huang</t>
  </si>
  <si>
    <t xml:space="preserve">travel </t>
  </si>
  <si>
    <t>F1b</t>
  </si>
  <si>
    <t>C</t>
  </si>
  <si>
    <t>11/24 2004</t>
  </si>
  <si>
    <t>Candy Sun</t>
  </si>
  <si>
    <t>officer training</t>
  </si>
  <si>
    <t>C2</t>
  </si>
  <si>
    <t>E</t>
  </si>
  <si>
    <t>11/24 2004</t>
  </si>
  <si>
    <t>Melody Hou</t>
  </si>
  <si>
    <t>7/18 officer training</t>
  </si>
  <si>
    <t>F</t>
  </si>
  <si>
    <t>11/24 2004</t>
  </si>
  <si>
    <t>FedEx mail</t>
  </si>
  <si>
    <t>B4</t>
  </si>
  <si>
    <t>Carved TM/AG/DG</t>
  </si>
  <si>
    <t>E1</t>
  </si>
  <si>
    <t>name card of E3</t>
  </si>
  <si>
    <t>A5</t>
  </si>
  <si>
    <t>import tax</t>
  </si>
  <si>
    <t>A6</t>
  </si>
  <si>
    <t>11/29 2004</t>
  </si>
  <si>
    <t>Helen Lin</t>
  </si>
  <si>
    <t>Economic Daily News</t>
  </si>
  <si>
    <t>bank fee</t>
  </si>
  <si>
    <t>12/15 2004</t>
  </si>
  <si>
    <t>George Yen</t>
  </si>
  <si>
    <t>Tim Keck hotel charge</t>
  </si>
  <si>
    <t>A2</t>
  </si>
  <si>
    <t>Travel</t>
  </si>
  <si>
    <t>F1a</t>
  </si>
  <si>
    <t>treat Tim Keck etc.</t>
  </si>
  <si>
    <t>Request from HQ US$10,000 (12/13)</t>
  </si>
  <si>
    <t>12/21 2004</t>
  </si>
  <si>
    <t>interest</t>
  </si>
  <si>
    <t>1/7 2005</t>
  </si>
  <si>
    <t>Clear M. Chen</t>
  </si>
  <si>
    <t>promotion of CTCI</t>
  </si>
  <si>
    <t>A1</t>
  </si>
  <si>
    <t>1/25 2005</t>
  </si>
  <si>
    <t>Athena Lien</t>
  </si>
  <si>
    <t>mailed reflection</t>
  </si>
  <si>
    <t>E3</t>
  </si>
  <si>
    <t>DVDs (international convention)</t>
  </si>
  <si>
    <t>G</t>
  </si>
  <si>
    <t>2/18 2005</t>
  </si>
  <si>
    <t>Grace Shih</t>
  </si>
  <si>
    <t>Tim Keck room rental 11/11/2004</t>
  </si>
  <si>
    <t>C5</t>
  </si>
  <si>
    <t>Ed. Tate airfare</t>
  </si>
  <si>
    <t>B3</t>
  </si>
  <si>
    <t>Excom &amp; Council meeting</t>
  </si>
  <si>
    <t>3/31/2005</t>
  </si>
  <si>
    <t>Melody Hou</t>
  </si>
  <si>
    <t>Dev F officer's training 1/23&amp;2/19</t>
  </si>
  <si>
    <t>C3</t>
  </si>
  <si>
    <t>中華民國演講協會</t>
  </si>
  <si>
    <t>收支表</t>
  </si>
  <si>
    <t>日期</t>
  </si>
  <si>
    <t>支出</t>
  </si>
  <si>
    <t>收入</t>
  </si>
  <si>
    <t>餘額</t>
  </si>
  <si>
    <t>說明</t>
  </si>
  <si>
    <t xml:space="preserve"> 7.12/2004</t>
  </si>
  <si>
    <t>上期結轉</t>
  </si>
  <si>
    <t>12/08/2004</t>
  </si>
  <si>
    <r>
      <t>外交部補助款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參加總部大會</t>
    </r>
    <r>
      <rPr>
        <sz val="12"/>
        <rFont val="Times New Roman"/>
        <family val="1"/>
      </rPr>
      <t>)</t>
    </r>
  </si>
  <si>
    <t>12/21/2004</t>
  </si>
  <si>
    <r>
      <t>12/14-12/21</t>
    </r>
    <r>
      <rPr>
        <sz val="12"/>
        <rFont val="新細明體"/>
        <family val="0"/>
      </rPr>
      <t>利息</t>
    </r>
  </si>
  <si>
    <t>12/31/2004</t>
  </si>
  <si>
    <r>
      <t xml:space="preserve">2004 spring convention </t>
    </r>
    <r>
      <rPr>
        <sz val="12"/>
        <rFont val="新細明體"/>
        <family val="0"/>
      </rPr>
      <t>盈餘轉入</t>
    </r>
  </si>
  <si>
    <t>1/31/2005</t>
  </si>
  <si>
    <r>
      <t>補助</t>
    </r>
    <r>
      <rPr>
        <sz val="12"/>
        <rFont val="Times New Roman"/>
        <family val="1"/>
      </rPr>
      <t>Athena Lien</t>
    </r>
    <r>
      <rPr>
        <sz val="12"/>
        <rFont val="新細明體"/>
        <family val="0"/>
      </rPr>
      <t>機票款</t>
    </r>
  </si>
  <si>
    <t>匯款手續費</t>
  </si>
  <si>
    <t>2/25/2005</t>
  </si>
  <si>
    <r>
      <t>補助</t>
    </r>
    <r>
      <rPr>
        <sz val="12"/>
        <rFont val="Times New Roman"/>
        <family val="1"/>
      </rPr>
      <t>Tina Chang</t>
    </r>
    <r>
      <rPr>
        <sz val="12"/>
        <rFont val="新細明體"/>
        <family val="0"/>
      </rPr>
      <t>機票款</t>
    </r>
  </si>
  <si>
    <t>3/29/2005</t>
  </si>
  <si>
    <t>王堯立捐贈款</t>
  </si>
  <si>
    <t>合計</t>
  </si>
  <si>
    <r>
      <t xml:space="preserve">                 </t>
    </r>
    <r>
      <rPr>
        <sz val="12"/>
        <rFont val="新細明體"/>
        <family val="0"/>
      </rPr>
      <t>製表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謝碧容</t>
    </r>
  </si>
  <si>
    <t>District reserve account</t>
  </si>
  <si>
    <t>Month</t>
  </si>
  <si>
    <t>Debt</t>
  </si>
  <si>
    <t>Credit</t>
  </si>
  <si>
    <t>Balance</t>
  </si>
  <si>
    <t>Remark</t>
  </si>
  <si>
    <t>6/2004</t>
  </si>
  <si>
    <t>fall convention trophy</t>
  </si>
  <si>
    <t>cash</t>
  </si>
  <si>
    <t>1/2005</t>
  </si>
  <si>
    <t>from last term</t>
  </si>
  <si>
    <t xml:space="preserve">installation officer's badge </t>
  </si>
  <si>
    <t>Total</t>
  </si>
  <si>
    <t>Journal of District NT$ account</t>
  </si>
  <si>
    <t>Total</t>
  </si>
  <si>
    <t>Subtotal Expenses  of March</t>
  </si>
  <si>
    <t>Subtotal Expenses  of February</t>
  </si>
  <si>
    <t>Subtotal Expenses  of January</t>
  </si>
  <si>
    <t>Subtotal Expenses  of December</t>
  </si>
  <si>
    <t>Subtotal Expenses  of September</t>
  </si>
  <si>
    <t>Subtotal Expenses  of July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</si>
</sst>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);[Red]\(#,##0\)"/>
    <numFmt numFmtId="178" formatCode="#,##0_ "/>
    <numFmt numFmtId="179" formatCode="m&quot;月&quot;d&quot;日&quot;"/>
    <numFmt numFmtId="180" formatCode="#,##0.00_ "/>
  </numFmts>
  <fonts count="10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0"/>
    </font>
    <font>
      <sz val="20"/>
      <name val="新細明體"/>
      <family val="1"/>
    </font>
    <font>
      <sz val="14"/>
      <name val="新細明體"/>
      <family val="1"/>
    </font>
    <font>
      <sz val="2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17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7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77" fontId="2" fillId="0" borderId="5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178" fontId="0" fillId="0" borderId="5" xfId="0" applyNumberFormat="1" applyBorder="1" applyAlignment="1">
      <alignment/>
    </xf>
    <xf numFmtId="0" fontId="2" fillId="0" borderId="5" xfId="0" applyFont="1" applyBorder="1" applyAlignment="1">
      <alignment horizontal="left" vertical="center"/>
    </xf>
    <xf numFmtId="179" fontId="2" fillId="0" borderId="5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178" fontId="5" fillId="0" borderId="5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F38" sqref="F38"/>
    </sheetView>
  </sheetViews>
  <sheetFormatPr defaultColWidth="9.00390625" defaultRowHeight="16.5"/>
  <cols>
    <col min="1" max="2" width="11.75390625" style="0" customWidth="1"/>
    <col min="3" max="3" width="13.25390625" style="0" bestFit="1" customWidth="1"/>
    <col min="4" max="4" width="11.50390625" style="2" customWidth="1"/>
    <col min="6" max="6" width="9.75390625" style="3" bestFit="1" customWidth="1"/>
    <col min="7" max="7" width="33.50390625" style="0" bestFit="1" customWidth="1"/>
    <col min="8" max="8" width="10.625" style="0" customWidth="1"/>
    <col min="10" max="10" width="8.625" style="0" customWidth="1"/>
  </cols>
  <sheetData>
    <row r="1" spans="1:10" ht="18.75" thickBot="1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7.25" thickBot="1">
      <c r="A2" s="39" t="s">
        <v>0</v>
      </c>
      <c r="B2" s="39" t="s">
        <v>1</v>
      </c>
      <c r="C2" s="39" t="s">
        <v>2</v>
      </c>
      <c r="D2" s="40" t="s">
        <v>3</v>
      </c>
      <c r="E2" s="39" t="s">
        <v>4</v>
      </c>
      <c r="F2" s="41" t="s">
        <v>8</v>
      </c>
      <c r="G2" s="42" t="s">
        <v>5</v>
      </c>
      <c r="H2" s="42" t="s">
        <v>6</v>
      </c>
      <c r="I2" s="42" t="s">
        <v>7</v>
      </c>
      <c r="J2" s="43" t="s">
        <v>60</v>
      </c>
    </row>
    <row r="3" spans="1:10" ht="17.25" thickBot="1">
      <c r="A3" s="44" t="s">
        <v>15</v>
      </c>
      <c r="B3" s="44"/>
      <c r="C3" s="44"/>
      <c r="D3" s="40"/>
      <c r="E3" s="39"/>
      <c r="F3" s="41">
        <v>104112</v>
      </c>
      <c r="G3" s="42"/>
      <c r="H3" s="42"/>
      <c r="I3" s="42"/>
      <c r="J3" s="42"/>
    </row>
    <row r="4" spans="1:10" ht="17.25" thickBot="1">
      <c r="A4" s="42">
        <v>1</v>
      </c>
      <c r="B4" s="39" t="s">
        <v>9</v>
      </c>
      <c r="C4" s="39" t="s">
        <v>10</v>
      </c>
      <c r="D4" s="8">
        <v>250</v>
      </c>
      <c r="E4" s="42">
        <v>7.35</v>
      </c>
      <c r="F4" s="45"/>
      <c r="G4" s="39" t="s">
        <v>11</v>
      </c>
      <c r="H4" s="39" t="s">
        <v>12</v>
      </c>
      <c r="I4" s="39" t="s">
        <v>31</v>
      </c>
      <c r="J4" s="42"/>
    </row>
    <row r="5" spans="1:10" ht="17.25" thickBot="1">
      <c r="A5" s="42"/>
      <c r="B5" s="42"/>
      <c r="C5" s="39"/>
      <c r="D5" s="8">
        <v>13980</v>
      </c>
      <c r="E5" s="42">
        <v>411.18</v>
      </c>
      <c r="F5" s="45"/>
      <c r="G5" s="39" t="s">
        <v>13</v>
      </c>
      <c r="H5" s="39" t="s">
        <v>14</v>
      </c>
      <c r="I5" s="39" t="s">
        <v>31</v>
      </c>
      <c r="J5" s="42">
        <v>30</v>
      </c>
    </row>
    <row r="6" spans="1:10" ht="17.25" thickBot="1">
      <c r="A6" s="42">
        <v>2</v>
      </c>
      <c r="B6" s="39" t="s">
        <v>9</v>
      </c>
      <c r="C6" s="39" t="s">
        <v>33</v>
      </c>
      <c r="D6" s="8">
        <v>1022</v>
      </c>
      <c r="E6" s="42">
        <v>30.06</v>
      </c>
      <c r="F6" s="45"/>
      <c r="G6" s="43" t="s">
        <v>16</v>
      </c>
      <c r="H6" s="43" t="s">
        <v>17</v>
      </c>
      <c r="I6" s="39" t="s">
        <v>31</v>
      </c>
      <c r="J6" s="42"/>
    </row>
    <row r="7" spans="1:10" ht="17.25" thickBot="1">
      <c r="A7" s="42"/>
      <c r="B7" s="42"/>
      <c r="C7" s="42"/>
      <c r="D7" s="8">
        <v>657</v>
      </c>
      <c r="E7" s="42">
        <v>19.32</v>
      </c>
      <c r="F7" s="45"/>
      <c r="G7" s="43" t="s">
        <v>18</v>
      </c>
      <c r="H7" s="43" t="s">
        <v>19</v>
      </c>
      <c r="I7" s="39" t="s">
        <v>31</v>
      </c>
      <c r="J7" s="42"/>
    </row>
    <row r="8" spans="1:10" ht="17.25" thickBot="1">
      <c r="A8" s="42"/>
      <c r="B8" s="42"/>
      <c r="C8" s="42"/>
      <c r="D8" s="8">
        <v>1607</v>
      </c>
      <c r="E8" s="42">
        <v>47.27</v>
      </c>
      <c r="F8" s="45"/>
      <c r="G8" s="43" t="s">
        <v>20</v>
      </c>
      <c r="H8" s="43" t="s">
        <v>21</v>
      </c>
      <c r="I8" s="39" t="s">
        <v>31</v>
      </c>
      <c r="J8" s="42"/>
    </row>
    <row r="9" spans="1:10" ht="17.25" thickBot="1">
      <c r="A9" s="42">
        <v>3</v>
      </c>
      <c r="B9" s="39" t="s">
        <v>9</v>
      </c>
      <c r="C9" s="39" t="s">
        <v>22</v>
      </c>
      <c r="D9" s="8">
        <v>500</v>
      </c>
      <c r="E9" s="42">
        <v>14.71</v>
      </c>
      <c r="F9" s="45"/>
      <c r="G9" s="43" t="s">
        <v>23</v>
      </c>
      <c r="H9" s="43" t="s">
        <v>24</v>
      </c>
      <c r="I9" s="39" t="s">
        <v>26</v>
      </c>
      <c r="J9" s="42"/>
    </row>
    <row r="10" spans="1:10" ht="17.25" thickBot="1">
      <c r="A10" s="42"/>
      <c r="B10" s="42"/>
      <c r="C10" s="42"/>
      <c r="D10" s="8">
        <v>8000</v>
      </c>
      <c r="E10" s="42">
        <v>235.29</v>
      </c>
      <c r="F10" s="45"/>
      <c r="G10" s="43" t="s">
        <v>27</v>
      </c>
      <c r="H10" s="43" t="s">
        <v>25</v>
      </c>
      <c r="I10" s="39" t="s">
        <v>26</v>
      </c>
      <c r="J10" s="42"/>
    </row>
    <row r="11" spans="1:10" ht="17.25" thickBot="1">
      <c r="A11" s="42">
        <v>4</v>
      </c>
      <c r="B11" s="39" t="s">
        <v>28</v>
      </c>
      <c r="C11" s="39" t="s">
        <v>29</v>
      </c>
      <c r="D11" s="8">
        <v>1340</v>
      </c>
      <c r="E11" s="42">
        <v>39.41</v>
      </c>
      <c r="F11" s="45"/>
      <c r="G11" s="43" t="s">
        <v>30</v>
      </c>
      <c r="H11" s="43" t="s">
        <v>17</v>
      </c>
      <c r="I11" s="39" t="s">
        <v>31</v>
      </c>
      <c r="J11" s="42"/>
    </row>
    <row r="12" spans="1:10" ht="17.25" thickBot="1">
      <c r="A12" s="42"/>
      <c r="B12" s="42"/>
      <c r="C12" s="42"/>
      <c r="D12" s="8">
        <v>9900</v>
      </c>
      <c r="E12" s="42">
        <v>291.18</v>
      </c>
      <c r="F12" s="45"/>
      <c r="G12" s="43" t="s">
        <v>32</v>
      </c>
      <c r="H12" s="43" t="s">
        <v>14</v>
      </c>
      <c r="I12" s="39" t="s">
        <v>31</v>
      </c>
      <c r="J12" s="42">
        <v>30</v>
      </c>
    </row>
    <row r="13" spans="1:10" ht="17.25" thickBot="1">
      <c r="A13" s="46" t="s">
        <v>136</v>
      </c>
      <c r="B13" s="46"/>
      <c r="C13" s="46"/>
      <c r="D13" s="8">
        <f>SUM(D4:D12)</f>
        <v>37256</v>
      </c>
      <c r="E13" s="42">
        <f>SUM(E4:E12)</f>
        <v>1095.77</v>
      </c>
      <c r="F13" s="45">
        <f>F3-D13-J13</f>
        <v>66796</v>
      </c>
      <c r="G13" s="42"/>
      <c r="H13" s="42"/>
      <c r="I13" s="42"/>
      <c r="J13" s="42">
        <f>SUM(J5:J12)</f>
        <v>60</v>
      </c>
    </row>
    <row r="14" spans="1:10" ht="17.25" thickBot="1">
      <c r="A14" s="42">
        <v>5</v>
      </c>
      <c r="B14" s="39" t="s">
        <v>34</v>
      </c>
      <c r="C14" s="39" t="s">
        <v>35</v>
      </c>
      <c r="D14" s="8">
        <v>1655</v>
      </c>
      <c r="E14" s="42">
        <v>48.68</v>
      </c>
      <c r="F14" s="45"/>
      <c r="G14" s="39" t="s">
        <v>36</v>
      </c>
      <c r="H14" s="39" t="s">
        <v>37</v>
      </c>
      <c r="I14" s="39" t="s">
        <v>38</v>
      </c>
      <c r="J14" s="42"/>
    </row>
    <row r="15" spans="1:10" ht="17.25" thickBot="1">
      <c r="A15" s="42">
        <v>6</v>
      </c>
      <c r="B15" s="47" t="s">
        <v>39</v>
      </c>
      <c r="C15" s="39" t="s">
        <v>40</v>
      </c>
      <c r="D15" s="8">
        <v>18019</v>
      </c>
      <c r="E15" s="42">
        <v>529.97</v>
      </c>
      <c r="F15" s="45"/>
      <c r="G15" s="39" t="s">
        <v>41</v>
      </c>
      <c r="H15" s="39" t="s">
        <v>42</v>
      </c>
      <c r="I15" s="39" t="s">
        <v>43</v>
      </c>
      <c r="J15" s="42"/>
    </row>
    <row r="16" spans="1:10" ht="17.25" thickBot="1">
      <c r="A16" s="42">
        <v>7</v>
      </c>
      <c r="B16" s="39" t="s">
        <v>44</v>
      </c>
      <c r="C16" s="39" t="s">
        <v>45</v>
      </c>
      <c r="D16" s="8">
        <v>14081</v>
      </c>
      <c r="E16" s="42">
        <v>414.15</v>
      </c>
      <c r="F16" s="45"/>
      <c r="G16" s="39" t="s">
        <v>46</v>
      </c>
      <c r="H16" s="39" t="s">
        <v>42</v>
      </c>
      <c r="I16" s="39" t="s">
        <v>47</v>
      </c>
      <c r="J16" s="42"/>
    </row>
    <row r="17" spans="1:10" ht="17.25" thickBot="1">
      <c r="A17" s="42">
        <v>8</v>
      </c>
      <c r="B17" s="39" t="s">
        <v>48</v>
      </c>
      <c r="C17" s="39" t="s">
        <v>10</v>
      </c>
      <c r="D17" s="8">
        <v>27539</v>
      </c>
      <c r="E17" s="42">
        <v>809.97</v>
      </c>
      <c r="F17" s="45"/>
      <c r="G17" s="39" t="s">
        <v>49</v>
      </c>
      <c r="H17" s="39" t="s">
        <v>50</v>
      </c>
      <c r="I17" s="39" t="s">
        <v>31</v>
      </c>
      <c r="J17" s="42"/>
    </row>
    <row r="18" spans="1:10" ht="17.25" thickBot="1">
      <c r="A18" s="42"/>
      <c r="B18" s="42"/>
      <c r="C18" s="42"/>
      <c r="D18" s="8">
        <v>255</v>
      </c>
      <c r="E18" s="42">
        <v>7.5</v>
      </c>
      <c r="F18" s="45"/>
      <c r="G18" s="39" t="s">
        <v>51</v>
      </c>
      <c r="H18" s="39" t="s">
        <v>52</v>
      </c>
      <c r="I18" s="39" t="s">
        <v>31</v>
      </c>
      <c r="J18" s="42"/>
    </row>
    <row r="19" spans="1:10" ht="17.25" thickBot="1">
      <c r="A19" s="42"/>
      <c r="B19" s="42"/>
      <c r="C19" s="42"/>
      <c r="D19" s="8">
        <v>200</v>
      </c>
      <c r="E19" s="42">
        <v>5.88</v>
      </c>
      <c r="F19" s="45"/>
      <c r="G19" s="39" t="s">
        <v>53</v>
      </c>
      <c r="H19" s="39" t="s">
        <v>54</v>
      </c>
      <c r="I19" s="39" t="s">
        <v>31</v>
      </c>
      <c r="J19" s="42"/>
    </row>
    <row r="20" spans="1:10" ht="17.25" thickBot="1">
      <c r="A20" s="42"/>
      <c r="B20" s="42"/>
      <c r="C20" s="42"/>
      <c r="D20" s="8">
        <v>770</v>
      </c>
      <c r="E20" s="42">
        <v>22.65</v>
      </c>
      <c r="F20" s="45"/>
      <c r="G20" s="39" t="s">
        <v>55</v>
      </c>
      <c r="H20" s="39" t="s">
        <v>56</v>
      </c>
      <c r="I20" s="39" t="s">
        <v>31</v>
      </c>
      <c r="J20" s="42"/>
    </row>
    <row r="21" spans="1:10" ht="17.25" thickBot="1">
      <c r="A21" s="42">
        <v>9</v>
      </c>
      <c r="B21" s="39" t="s">
        <v>57</v>
      </c>
      <c r="C21" s="39" t="s">
        <v>58</v>
      </c>
      <c r="D21" s="8">
        <v>2000</v>
      </c>
      <c r="E21" s="42">
        <v>58.82</v>
      </c>
      <c r="F21" s="45"/>
      <c r="G21" s="39" t="s">
        <v>59</v>
      </c>
      <c r="H21" s="39" t="s">
        <v>54</v>
      </c>
      <c r="I21" s="39" t="s">
        <v>31</v>
      </c>
      <c r="J21" s="42"/>
    </row>
    <row r="22" spans="1:10" ht="17.25" thickBot="1">
      <c r="A22" s="46" t="s">
        <v>135</v>
      </c>
      <c r="B22" s="46"/>
      <c r="C22" s="46"/>
      <c r="D22" s="8">
        <f>SUM(D14:D21)</f>
        <v>64519</v>
      </c>
      <c r="E22" s="42">
        <f>SUM(E14:E21)</f>
        <v>1897.6200000000001</v>
      </c>
      <c r="F22" s="45">
        <f>F13-D22</f>
        <v>2277</v>
      </c>
      <c r="G22" s="42"/>
      <c r="H22" s="42"/>
      <c r="I22" s="42"/>
      <c r="J22" s="42"/>
    </row>
    <row r="23" spans="1:10" ht="17.25" thickBot="1">
      <c r="A23" s="44" t="s">
        <v>68</v>
      </c>
      <c r="B23" s="48"/>
      <c r="C23" s="48"/>
      <c r="D23" s="8"/>
      <c r="E23" s="42"/>
      <c r="F23" s="45">
        <v>322477</v>
      </c>
      <c r="G23" s="42"/>
      <c r="H23" s="42"/>
      <c r="I23" s="42"/>
      <c r="J23" s="42"/>
    </row>
    <row r="24" spans="1:10" ht="17.25" thickBot="1">
      <c r="A24" s="42">
        <v>10</v>
      </c>
      <c r="B24" s="39" t="s">
        <v>61</v>
      </c>
      <c r="C24" s="39" t="s">
        <v>62</v>
      </c>
      <c r="D24" s="8">
        <v>12000</v>
      </c>
      <c r="E24" s="42">
        <v>352.94</v>
      </c>
      <c r="F24" s="45"/>
      <c r="G24" s="39" t="s">
        <v>63</v>
      </c>
      <c r="H24" s="39" t="s">
        <v>64</v>
      </c>
      <c r="I24" s="39" t="s">
        <v>31</v>
      </c>
      <c r="J24" s="42"/>
    </row>
    <row r="25" spans="1:10" ht="17.25" thickBot="1">
      <c r="A25" s="42"/>
      <c r="B25" s="42"/>
      <c r="C25" s="42"/>
      <c r="D25" s="8">
        <v>2668</v>
      </c>
      <c r="E25" s="42">
        <v>78.47</v>
      </c>
      <c r="F25" s="45"/>
      <c r="G25" s="39" t="s">
        <v>65</v>
      </c>
      <c r="H25" s="39" t="s">
        <v>66</v>
      </c>
      <c r="I25" s="39" t="s">
        <v>31</v>
      </c>
      <c r="J25" s="42"/>
    </row>
    <row r="26" spans="1:10" ht="17.25" thickBot="1">
      <c r="A26" s="42"/>
      <c r="B26" s="42"/>
      <c r="C26" s="42"/>
      <c r="D26" s="8">
        <v>1540</v>
      </c>
      <c r="E26" s="42">
        <v>45.29</v>
      </c>
      <c r="F26" s="45"/>
      <c r="G26" s="39" t="s">
        <v>67</v>
      </c>
      <c r="H26" s="39" t="s">
        <v>56</v>
      </c>
      <c r="I26" s="39" t="s">
        <v>31</v>
      </c>
      <c r="J26" s="42"/>
    </row>
    <row r="27" spans="1:10" ht="17.25" thickBot="1">
      <c r="A27" s="42"/>
      <c r="B27" s="39" t="s">
        <v>69</v>
      </c>
      <c r="C27" s="39" t="s">
        <v>70</v>
      </c>
      <c r="D27" s="8"/>
      <c r="E27" s="42"/>
      <c r="F27" s="45"/>
      <c r="G27" s="42"/>
      <c r="H27" s="42"/>
      <c r="I27" s="42"/>
      <c r="J27" s="42">
        <v>178</v>
      </c>
    </row>
    <row r="28" spans="1:10" ht="17.25" thickBot="1">
      <c r="A28" s="46" t="s">
        <v>134</v>
      </c>
      <c r="B28" s="46"/>
      <c r="C28" s="46"/>
      <c r="D28" s="8">
        <f>SUM(D24:D27)</f>
        <v>16208</v>
      </c>
      <c r="E28" s="42">
        <f>SUM(E24:E27)</f>
        <v>476.7</v>
      </c>
      <c r="F28" s="45">
        <f>F22+F23+J27-D28</f>
        <v>308724</v>
      </c>
      <c r="G28" s="42"/>
      <c r="H28" s="42"/>
      <c r="I28" s="42"/>
      <c r="J28" s="42"/>
    </row>
    <row r="29" spans="1:10" ht="17.25" thickBot="1">
      <c r="A29" s="42">
        <v>11</v>
      </c>
      <c r="B29" s="39" t="s">
        <v>71</v>
      </c>
      <c r="C29" s="39" t="s">
        <v>72</v>
      </c>
      <c r="D29" s="8">
        <v>1000</v>
      </c>
      <c r="E29" s="42">
        <v>29.41</v>
      </c>
      <c r="F29" s="45"/>
      <c r="G29" s="39" t="s">
        <v>73</v>
      </c>
      <c r="H29" s="39" t="s">
        <v>74</v>
      </c>
      <c r="I29" s="39" t="s">
        <v>31</v>
      </c>
      <c r="J29" s="42"/>
    </row>
    <row r="30" spans="1:10" ht="17.25" thickBot="1">
      <c r="A30" s="42">
        <v>12</v>
      </c>
      <c r="B30" s="39" t="s">
        <v>75</v>
      </c>
      <c r="C30" s="39" t="s">
        <v>76</v>
      </c>
      <c r="D30" s="8">
        <v>1825</v>
      </c>
      <c r="E30" s="42">
        <v>53.68</v>
      </c>
      <c r="F30" s="45"/>
      <c r="G30" s="39" t="s">
        <v>77</v>
      </c>
      <c r="H30" s="39" t="s">
        <v>78</v>
      </c>
      <c r="I30" s="39" t="s">
        <v>31</v>
      </c>
      <c r="J30" s="42"/>
    </row>
    <row r="31" spans="1:10" ht="17.25" thickBot="1">
      <c r="A31" s="42"/>
      <c r="B31" s="42"/>
      <c r="C31" s="42"/>
      <c r="D31" s="8">
        <v>8580</v>
      </c>
      <c r="E31" s="42">
        <v>252.35</v>
      </c>
      <c r="F31" s="45"/>
      <c r="G31" s="39" t="s">
        <v>79</v>
      </c>
      <c r="H31" s="39" t="s">
        <v>80</v>
      </c>
      <c r="I31" s="39" t="s">
        <v>31</v>
      </c>
      <c r="J31" s="42"/>
    </row>
    <row r="32" spans="1:10" ht="17.25" thickBot="1">
      <c r="A32" s="46" t="s">
        <v>133</v>
      </c>
      <c r="B32" s="46"/>
      <c r="C32" s="46"/>
      <c r="D32" s="8">
        <f>SUM(D29:D31)</f>
        <v>11405</v>
      </c>
      <c r="E32" s="42">
        <f>SUM(E29:E31)</f>
        <v>335.44</v>
      </c>
      <c r="F32" s="45">
        <f>F28-D32</f>
        <v>297319</v>
      </c>
      <c r="G32" s="42"/>
      <c r="H32" s="42"/>
      <c r="I32" s="42"/>
      <c r="J32" s="42"/>
    </row>
    <row r="33" spans="1:10" ht="17.25" thickBot="1">
      <c r="A33" s="42">
        <v>13</v>
      </c>
      <c r="B33" s="47" t="s">
        <v>81</v>
      </c>
      <c r="C33" s="39" t="s">
        <v>82</v>
      </c>
      <c r="D33" s="8">
        <v>2300</v>
      </c>
      <c r="E33" s="42">
        <v>67.65</v>
      </c>
      <c r="F33" s="45"/>
      <c r="G33" s="39" t="s">
        <v>83</v>
      </c>
      <c r="H33" s="39" t="s">
        <v>84</v>
      </c>
      <c r="I33" s="39" t="s">
        <v>31</v>
      </c>
      <c r="J33" s="42"/>
    </row>
    <row r="34" spans="1:10" ht="17.25" thickBot="1">
      <c r="A34" s="42"/>
      <c r="B34" s="42"/>
      <c r="C34" s="42"/>
      <c r="D34" s="8">
        <v>25277</v>
      </c>
      <c r="E34" s="42">
        <v>743.44</v>
      </c>
      <c r="F34" s="45"/>
      <c r="G34" s="39" t="s">
        <v>85</v>
      </c>
      <c r="H34" s="39" t="s">
        <v>86</v>
      </c>
      <c r="I34" s="39" t="s">
        <v>31</v>
      </c>
      <c r="J34" s="42"/>
    </row>
    <row r="35" spans="1:10" ht="17.25" thickBot="1">
      <c r="A35" s="42"/>
      <c r="B35" s="42"/>
      <c r="C35" s="42"/>
      <c r="D35" s="8">
        <v>10000</v>
      </c>
      <c r="E35" s="42">
        <v>294.12</v>
      </c>
      <c r="F35" s="45"/>
      <c r="G35" s="39" t="s">
        <v>87</v>
      </c>
      <c r="H35" s="39" t="s">
        <v>74</v>
      </c>
      <c r="I35" s="39" t="s">
        <v>31</v>
      </c>
      <c r="J35" s="42"/>
    </row>
    <row r="36" spans="1:10" ht="17.25" thickBot="1">
      <c r="A36" s="46" t="s">
        <v>132</v>
      </c>
      <c r="B36" s="46"/>
      <c r="C36" s="46"/>
      <c r="D36" s="8">
        <f>SUM(D33:D35)</f>
        <v>37577</v>
      </c>
      <c r="E36" s="42">
        <f>SUM(E33:E35)</f>
        <v>1105.21</v>
      </c>
      <c r="F36" s="45">
        <f>F32-D36</f>
        <v>259742</v>
      </c>
      <c r="G36" s="42"/>
      <c r="H36" s="42"/>
      <c r="I36" s="42"/>
      <c r="J36" s="42"/>
    </row>
    <row r="37" spans="1:10" ht="17.25" thickBot="1">
      <c r="A37" s="42">
        <v>14</v>
      </c>
      <c r="B37" s="39" t="s">
        <v>88</v>
      </c>
      <c r="C37" s="39" t="s">
        <v>89</v>
      </c>
      <c r="D37" s="8">
        <v>7052</v>
      </c>
      <c r="E37" s="42">
        <v>207.41</v>
      </c>
      <c r="F37" s="45"/>
      <c r="G37" s="39" t="s">
        <v>90</v>
      </c>
      <c r="H37" s="39" t="s">
        <v>91</v>
      </c>
      <c r="I37" s="39" t="s">
        <v>47</v>
      </c>
      <c r="J37" s="42"/>
    </row>
    <row r="38" spans="1:10" ht="17.25" thickBot="1">
      <c r="A38" s="46" t="s">
        <v>131</v>
      </c>
      <c r="B38" s="46"/>
      <c r="C38" s="46"/>
      <c r="D38" s="8">
        <f>SUM(D37)</f>
        <v>7052</v>
      </c>
      <c r="E38" s="42">
        <f>SUM(E37)</f>
        <v>207.41</v>
      </c>
      <c r="F38" s="50">
        <f>F36-D38</f>
        <v>252690</v>
      </c>
      <c r="G38" s="42"/>
      <c r="H38" s="42"/>
      <c r="I38" s="42"/>
      <c r="J38" s="42"/>
    </row>
    <row r="39" spans="1:10" ht="17.25" thickBot="1">
      <c r="A39" s="39" t="s">
        <v>130</v>
      </c>
      <c r="B39" s="42"/>
      <c r="C39" s="42"/>
      <c r="D39" s="8">
        <f>D13+D22+D28+D32+D36+D38</f>
        <v>174017</v>
      </c>
      <c r="E39" s="42"/>
      <c r="F39" s="49">
        <v>252690</v>
      </c>
      <c r="G39" s="42"/>
      <c r="H39" s="42"/>
      <c r="I39" s="42"/>
      <c r="J39" s="42"/>
    </row>
  </sheetData>
  <mergeCells count="9">
    <mergeCell ref="A1:J1"/>
    <mergeCell ref="A3:C3"/>
    <mergeCell ref="A13:C13"/>
    <mergeCell ref="A22:C22"/>
    <mergeCell ref="A23:C23"/>
    <mergeCell ref="A38:C38"/>
    <mergeCell ref="A36:C36"/>
    <mergeCell ref="A32:C32"/>
    <mergeCell ref="A28:C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H21" sqref="H21"/>
    </sheetView>
  </sheetViews>
  <sheetFormatPr defaultColWidth="9.00390625" defaultRowHeight="16.5"/>
  <cols>
    <col min="1" max="1" width="10.75390625" style="0" customWidth="1"/>
    <col min="2" max="2" width="14.25390625" style="2" customWidth="1"/>
    <col min="3" max="3" width="13.875" style="2" customWidth="1"/>
    <col min="4" max="4" width="12.50390625" style="2" customWidth="1"/>
    <col min="5" max="5" width="37.75390625" style="0" customWidth="1"/>
  </cols>
  <sheetData>
    <row r="1" spans="1:5" ht="28.5" thickTop="1">
      <c r="A1" s="15" t="s">
        <v>92</v>
      </c>
      <c r="B1" s="16"/>
      <c r="C1" s="16"/>
      <c r="D1" s="16"/>
      <c r="E1" s="17"/>
    </row>
    <row r="2" spans="1:5" ht="19.5" thickBot="1">
      <c r="A2" s="18" t="s">
        <v>93</v>
      </c>
      <c r="B2" s="19"/>
      <c r="C2" s="19"/>
      <c r="D2" s="19"/>
      <c r="E2" s="20"/>
    </row>
    <row r="3" spans="1:5" ht="18" thickBot="1" thickTop="1">
      <c r="A3" s="4" t="s">
        <v>94</v>
      </c>
      <c r="B3" s="5" t="s">
        <v>95</v>
      </c>
      <c r="C3" s="5" t="s">
        <v>96</v>
      </c>
      <c r="D3" s="5" t="s">
        <v>97</v>
      </c>
      <c r="E3" s="6" t="s">
        <v>98</v>
      </c>
    </row>
    <row r="4" spans="1:5" ht="17.25" thickBot="1">
      <c r="A4" s="7" t="s">
        <v>99</v>
      </c>
      <c r="B4" s="8"/>
      <c r="C4" s="8"/>
      <c r="D4" s="8">
        <v>21864</v>
      </c>
      <c r="E4" s="9" t="s">
        <v>100</v>
      </c>
    </row>
    <row r="5" spans="1:5" ht="17.25" thickBot="1">
      <c r="A5" s="7" t="s">
        <v>101</v>
      </c>
      <c r="B5" s="8"/>
      <c r="C5" s="8">
        <v>34000</v>
      </c>
      <c r="D5" s="8"/>
      <c r="E5" s="9" t="s">
        <v>102</v>
      </c>
    </row>
    <row r="6" spans="1:5" ht="17.25" thickBot="1">
      <c r="A6" s="7" t="s">
        <v>103</v>
      </c>
      <c r="B6" s="8"/>
      <c r="C6" s="2">
        <v>1</v>
      </c>
      <c r="E6" s="1" t="s">
        <v>104</v>
      </c>
    </row>
    <row r="7" spans="1:5" ht="17.25" thickBot="1">
      <c r="A7" s="7" t="s">
        <v>105</v>
      </c>
      <c r="B7" s="8"/>
      <c r="C7" s="8">
        <v>30003</v>
      </c>
      <c r="D7" s="8">
        <f>D4+C5+C6+C7</f>
        <v>85868</v>
      </c>
      <c r="E7" s="10" t="s">
        <v>106</v>
      </c>
    </row>
    <row r="8" spans="1:5" ht="17.25" thickBot="1">
      <c r="A8" s="7" t="s">
        <v>107</v>
      </c>
      <c r="B8" s="8">
        <v>17000</v>
      </c>
      <c r="C8" s="8"/>
      <c r="D8" s="8"/>
      <c r="E8" s="9" t="s">
        <v>108</v>
      </c>
    </row>
    <row r="9" spans="1:5" ht="17.25" thickBot="1">
      <c r="A9" s="11"/>
      <c r="B9" s="8">
        <v>30</v>
      </c>
      <c r="C9" s="8"/>
      <c r="D9" s="8"/>
      <c r="E9" s="9" t="s">
        <v>109</v>
      </c>
    </row>
    <row r="10" spans="1:5" ht="17.25" thickBot="1">
      <c r="A10" s="7" t="s">
        <v>110</v>
      </c>
      <c r="B10" s="8">
        <v>34176</v>
      </c>
      <c r="C10" s="8"/>
      <c r="D10" s="8"/>
      <c r="E10" s="9" t="s">
        <v>111</v>
      </c>
    </row>
    <row r="11" spans="1:5" ht="17.25" thickBot="1">
      <c r="A11" s="11"/>
      <c r="B11" s="8">
        <v>30</v>
      </c>
      <c r="C11" s="8"/>
      <c r="D11" s="8">
        <f>D7-B8-B9-B10-B11</f>
        <v>34632</v>
      </c>
      <c r="E11" s="9" t="s">
        <v>109</v>
      </c>
    </row>
    <row r="12" spans="1:5" ht="17.25" thickBot="1">
      <c r="A12" s="7" t="s">
        <v>112</v>
      </c>
      <c r="B12" s="8"/>
      <c r="C12" s="8">
        <v>20000</v>
      </c>
      <c r="D12" s="8">
        <f>D11+C12</f>
        <v>54632</v>
      </c>
      <c r="E12" s="9" t="s">
        <v>113</v>
      </c>
    </row>
    <row r="13" spans="1:5" ht="17.25" thickBot="1">
      <c r="A13" s="11"/>
      <c r="B13" s="8"/>
      <c r="C13" s="8"/>
      <c r="D13" s="8"/>
      <c r="E13" s="9"/>
    </row>
    <row r="14" spans="1:5" ht="17.25" thickBot="1">
      <c r="A14" s="11"/>
      <c r="B14" s="8"/>
      <c r="C14" s="8"/>
      <c r="D14" s="8"/>
      <c r="E14" s="9"/>
    </row>
    <row r="15" spans="1:5" ht="17.25" thickBot="1">
      <c r="A15" s="11"/>
      <c r="B15" s="8"/>
      <c r="C15" s="8"/>
      <c r="D15" s="8"/>
      <c r="E15" s="9"/>
    </row>
    <row r="16" spans="1:5" ht="17.25" thickBot="1">
      <c r="A16" s="11"/>
      <c r="B16" s="8"/>
      <c r="C16" s="8"/>
      <c r="D16" s="8"/>
      <c r="E16" s="9"/>
    </row>
    <row r="17" spans="1:5" ht="17.25" thickBot="1">
      <c r="A17" s="11"/>
      <c r="B17" s="8"/>
      <c r="C17" s="8"/>
      <c r="D17" s="8"/>
      <c r="E17" s="9"/>
    </row>
    <row r="18" spans="1:5" ht="17.25" thickBot="1">
      <c r="A18" s="11"/>
      <c r="B18" s="8"/>
      <c r="C18" s="8"/>
      <c r="D18" s="8"/>
      <c r="E18" s="9"/>
    </row>
    <row r="19" spans="1:5" ht="17.25" thickBot="1">
      <c r="A19" s="11"/>
      <c r="B19" s="8"/>
      <c r="C19" s="8"/>
      <c r="D19" s="8"/>
      <c r="E19" s="9"/>
    </row>
    <row r="20" spans="1:5" ht="17.25" thickBot="1">
      <c r="A20" s="11"/>
      <c r="B20" s="8"/>
      <c r="C20" s="8"/>
      <c r="D20" s="8"/>
      <c r="E20" s="9"/>
    </row>
    <row r="21" spans="1:5" ht="17.25" thickBot="1">
      <c r="A21" s="11"/>
      <c r="B21" s="8"/>
      <c r="C21" s="8"/>
      <c r="D21" s="8"/>
      <c r="E21" s="9"/>
    </row>
    <row r="22" spans="1:5" ht="17.25" thickBot="1">
      <c r="A22" s="11"/>
      <c r="B22" s="8"/>
      <c r="C22" s="8"/>
      <c r="D22" s="8"/>
      <c r="E22" s="9"/>
    </row>
    <row r="23" spans="1:5" ht="17.25" thickBot="1">
      <c r="A23" s="11"/>
      <c r="B23" s="8"/>
      <c r="C23" s="8"/>
      <c r="D23" s="8"/>
      <c r="E23" s="9"/>
    </row>
    <row r="24" spans="1:5" ht="17.25" thickBot="1">
      <c r="A24" s="11"/>
      <c r="B24" s="8"/>
      <c r="C24" s="8"/>
      <c r="D24" s="8"/>
      <c r="E24" s="9"/>
    </row>
    <row r="25" spans="1:5" ht="17.25" thickBot="1">
      <c r="A25" s="11"/>
      <c r="B25" s="8"/>
      <c r="C25" s="8"/>
      <c r="D25" s="8"/>
      <c r="E25" s="9"/>
    </row>
    <row r="26" spans="1:5" ht="17.25" thickBot="1">
      <c r="A26" s="11"/>
      <c r="B26" s="8"/>
      <c r="C26" s="8"/>
      <c r="D26" s="8"/>
      <c r="E26" s="9"/>
    </row>
    <row r="27" spans="1:5" ht="17.25" thickBot="1">
      <c r="A27" s="11"/>
      <c r="B27" s="8"/>
      <c r="C27" s="8"/>
      <c r="D27" s="8"/>
      <c r="E27" s="9"/>
    </row>
    <row r="28" spans="1:5" ht="17.25" thickBot="1">
      <c r="A28" s="12" t="s">
        <v>114</v>
      </c>
      <c r="B28" s="13">
        <f>SUM(B8:B27)</f>
        <v>51236</v>
      </c>
      <c r="C28" s="13">
        <f>SUM(C5:C12)</f>
        <v>84004</v>
      </c>
      <c r="D28" s="13">
        <v>54632</v>
      </c>
      <c r="E28" s="14"/>
    </row>
    <row r="29" ht="17.25" thickTop="1"/>
    <row r="30" ht="16.5">
      <c r="E30" s="1" t="s">
        <v>115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2" sqref="E2"/>
    </sheetView>
  </sheetViews>
  <sheetFormatPr defaultColWidth="9.00390625" defaultRowHeight="16.5"/>
  <cols>
    <col min="1" max="1" width="12.75390625" style="0" customWidth="1"/>
    <col min="2" max="2" width="17.00390625" style="33" customWidth="1"/>
    <col min="3" max="3" width="16.50390625" style="33" customWidth="1"/>
    <col min="4" max="4" width="18.875" style="33" customWidth="1"/>
    <col min="5" max="5" width="39.50390625" style="0" customWidth="1"/>
  </cols>
  <sheetData>
    <row r="1" spans="1:5" ht="25.5">
      <c r="A1" s="22" t="s">
        <v>116</v>
      </c>
      <c r="B1" s="23"/>
      <c r="C1" s="23"/>
      <c r="D1" s="23"/>
      <c r="E1" s="24"/>
    </row>
    <row r="2" spans="1:5" ht="25.5">
      <c r="A2" s="35" t="s">
        <v>117</v>
      </c>
      <c r="B2" s="36" t="s">
        <v>118</v>
      </c>
      <c r="C2" s="36" t="s">
        <v>119</v>
      </c>
      <c r="D2" s="36" t="s">
        <v>120</v>
      </c>
      <c r="E2" s="37" t="s">
        <v>121</v>
      </c>
    </row>
    <row r="3" spans="1:5" ht="27.75">
      <c r="A3" s="25" t="s">
        <v>122</v>
      </c>
      <c r="B3" s="30"/>
      <c r="C3" s="30"/>
      <c r="D3" s="30">
        <v>11388.88</v>
      </c>
      <c r="E3" s="26" t="s">
        <v>126</v>
      </c>
    </row>
    <row r="4" spans="1:5" ht="27.75">
      <c r="A4" s="27">
        <v>7</v>
      </c>
      <c r="B4" s="30">
        <v>188.75</v>
      </c>
      <c r="C4" s="30">
        <v>98.25</v>
      </c>
      <c r="D4" s="30">
        <f>D3+C4-B4</f>
        <v>11298.38</v>
      </c>
      <c r="E4" s="26" t="s">
        <v>127</v>
      </c>
    </row>
    <row r="5" spans="1:5" ht="27.75">
      <c r="A5" s="27">
        <v>8</v>
      </c>
      <c r="B5" s="30"/>
      <c r="C5" s="30">
        <v>209.25</v>
      </c>
      <c r="D5" s="30">
        <f>D4+C5-B5</f>
        <v>11507.63</v>
      </c>
      <c r="E5" s="26"/>
    </row>
    <row r="6" spans="1:5" ht="27.75">
      <c r="A6" s="27">
        <v>9</v>
      </c>
      <c r="B6" s="30">
        <v>378.5</v>
      </c>
      <c r="C6" s="30">
        <v>5547.75</v>
      </c>
      <c r="D6" s="30">
        <f>D5+C6-B6</f>
        <v>16676.879999999997</v>
      </c>
      <c r="E6" s="26" t="s">
        <v>127</v>
      </c>
    </row>
    <row r="7" spans="1:5" ht="27.75">
      <c r="A7" s="27">
        <v>10</v>
      </c>
      <c r="B7" s="30">
        <v>6110.95</v>
      </c>
      <c r="C7" s="30">
        <v>3106.5</v>
      </c>
      <c r="D7" s="30">
        <f>D6+C7-B7</f>
        <v>13672.429999999997</v>
      </c>
      <c r="E7" s="26" t="s">
        <v>123</v>
      </c>
    </row>
    <row r="8" spans="1:5" ht="27.75">
      <c r="A8" s="27">
        <v>11</v>
      </c>
      <c r="B8" s="30"/>
      <c r="C8" s="30">
        <v>465</v>
      </c>
      <c r="D8" s="30">
        <f>D7+C8-B8</f>
        <v>14137.429999999997</v>
      </c>
      <c r="E8" s="28"/>
    </row>
    <row r="9" spans="1:5" ht="27.75">
      <c r="A9" s="27">
        <v>12</v>
      </c>
      <c r="B9" s="30">
        <v>10000</v>
      </c>
      <c r="C9" s="30">
        <v>831</v>
      </c>
      <c r="D9" s="30">
        <f>D8+C9-B9</f>
        <v>4968.429999999997</v>
      </c>
      <c r="E9" s="26" t="s">
        <v>124</v>
      </c>
    </row>
    <row r="10" spans="1:5" ht="27.75">
      <c r="A10" s="25" t="s">
        <v>125</v>
      </c>
      <c r="B10" s="30"/>
      <c r="C10" s="30">
        <v>143.25</v>
      </c>
      <c r="D10" s="30">
        <f>D9+C10-B10</f>
        <v>5111.679999999997</v>
      </c>
      <c r="E10" s="28"/>
    </row>
    <row r="11" spans="1:5" ht="27.75">
      <c r="A11" s="25">
        <v>2</v>
      </c>
      <c r="B11" s="30"/>
      <c r="C11" s="30">
        <v>90</v>
      </c>
      <c r="D11" s="30">
        <f>D10+C11-B11</f>
        <v>5201.679999999997</v>
      </c>
      <c r="E11" s="28"/>
    </row>
    <row r="12" spans="1:5" ht="27.75">
      <c r="A12" s="25">
        <v>3</v>
      </c>
      <c r="B12" s="30"/>
      <c r="C12" s="30"/>
      <c r="D12" s="30"/>
      <c r="E12" s="28"/>
    </row>
    <row r="13" spans="1:5" ht="27.75">
      <c r="A13" s="27">
        <v>4</v>
      </c>
      <c r="B13" s="30"/>
      <c r="C13" s="30"/>
      <c r="D13" s="30"/>
      <c r="E13" s="28"/>
    </row>
    <row r="14" spans="1:5" ht="27.75">
      <c r="A14" s="27">
        <v>5</v>
      </c>
      <c r="B14" s="30"/>
      <c r="C14" s="30"/>
      <c r="D14" s="30"/>
      <c r="E14" s="28"/>
    </row>
    <row r="15" spans="1:5" ht="27.75">
      <c r="A15" s="27">
        <v>6</v>
      </c>
      <c r="B15" s="30"/>
      <c r="C15" s="30"/>
      <c r="D15" s="30"/>
      <c r="E15" s="28"/>
    </row>
    <row r="16" spans="1:5" ht="27.75">
      <c r="A16" s="27"/>
      <c r="B16" s="30"/>
      <c r="C16" s="30"/>
      <c r="D16" s="30"/>
      <c r="E16" s="28"/>
    </row>
    <row r="17" spans="1:5" ht="28.5" thickBot="1">
      <c r="A17" s="34" t="s">
        <v>128</v>
      </c>
      <c r="B17" s="31">
        <f>SUM(B4:B16)</f>
        <v>16678.2</v>
      </c>
      <c r="C17" s="31">
        <f>SUM(C4:C16)</f>
        <v>10491</v>
      </c>
      <c r="D17" s="31"/>
      <c r="E17" s="29"/>
    </row>
    <row r="18" spans="1:5" ht="27.75">
      <c r="A18" s="21"/>
      <c r="B18" s="32"/>
      <c r="C18" s="32"/>
      <c r="D18" s="32"/>
      <c r="E18" s="21"/>
    </row>
    <row r="19" spans="1:5" ht="27.75">
      <c r="A19" s="21"/>
      <c r="B19" s="32"/>
      <c r="C19" s="32"/>
      <c r="D19" s="32"/>
      <c r="E19" s="21"/>
    </row>
    <row r="20" spans="1:5" ht="27.75">
      <c r="A20" s="21"/>
      <c r="B20" s="32"/>
      <c r="C20" s="32"/>
      <c r="D20" s="32"/>
      <c r="E20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Nazarena</dc:creator>
  <cp:keywords/>
  <dc:description/>
  <cp:lastModifiedBy>Nazarena</cp:lastModifiedBy>
  <cp:lastPrinted>2005-04-21T15:12:13Z</cp:lastPrinted>
  <dcterms:created xsi:type="dcterms:W3CDTF">2005-03-27T06:47:02Z</dcterms:created>
  <dcterms:modified xsi:type="dcterms:W3CDTF">2005-04-23T14:47:11Z</dcterms:modified>
  <cp:category/>
  <cp:version/>
  <cp:contentType/>
  <cp:contentStatus/>
</cp:coreProperties>
</file>